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2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з початку року" sheetId="6" r:id="rId6"/>
    <sheet name="уточнення планових показників" sheetId="7" r:id="rId7"/>
  </sheets>
  <externalReferences>
    <externalReference r:id="rId10"/>
    <externalReference r:id="rId11"/>
  </externalReferences>
  <definedNames>
    <definedName name="_xlnm.Print_Area" localSheetId="5">'з початку року'!$A$1:$Q$45</definedName>
  </definedNames>
  <calcPr fullCalcOnLoad="1"/>
</workbook>
</file>

<file path=xl/sharedStrings.xml><?xml version="1.0" encoding="utf-8"?>
<sst xmlns="http://schemas.openxmlformats.org/spreadsheetml/2006/main" count="208" uniqueCount="95">
  <si>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</si>
  <si>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</si>
  <si>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</si>
  <si>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</si>
  <si>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</si>
  <si>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</si>
  <si>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</si>
  <si>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</si>
  <si>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</si>
  <si>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</si>
  <si>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</si>
  <si>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</si>
  <si>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</si>
  <si>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</si>
  <si>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</si>
  <si>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</si>
  <si>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</si>
  <si>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</si>
  <si>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</si>
  <si>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</si>
  <si>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</si>
  <si>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</si>
  <si>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</si>
  <si>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</si>
  <si>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</si>
  <si>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</si>
  <si>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</si>
  <si>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</si>
  <si>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</si>
  <si>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</si>
  <si>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</si>
  <si>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</si>
  <si>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</si>
  <si>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</si>
  <si>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</si>
  <si>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</si>
  <si>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</si>
  <si>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</si>
  <si>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</si>
  <si>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</si>
  <si>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</si>
  <si>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в тому числі :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</si>
  <si>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</si>
  <si>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</si>
  <si>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</si>
  <si>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</si>
  <si>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</si>
  <si>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</si>
  <si>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</si>
  <si>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</si>
  <si>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</si>
  <si>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</si>
  <si>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</si>
  <si>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</si>
  <si>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</si>
  <si>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</si>
  <si>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</si>
  <si>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</si>
  <si>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</si>
  <si>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</si>
  <si>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</si>
  <si>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</si>
  <si>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</si>
  <si>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</si>
  <si>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</si>
  <si>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</si>
  <si>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</si>
  <si>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</si>
  <si>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</si>
  <si>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</si>
  <si>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</si>
  <si>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</si>
  <si>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</si>
  <si>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</si>
  <si>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</si>
  <si>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</si>
  <si>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</si>
  <si>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</si>
  <si>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</si>
  <si>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</si>
  <si>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</si>
  <si>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</si>
  <si>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</si>
  <si>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Зміни до тимчасового розпису станом на 06.04.2015р. :</t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</si>
  <si>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</si>
  <si>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</si>
  <si>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</si>
  <si>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</si>
  <si>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</si>
  <si>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t>план на січень-травень  2015р.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</si>
  <si>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</si>
  <si>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14.05.2015 р. </t>
  </si>
  <si>
    <r>
      <t xml:space="preserve">станом на 14.05.2015р.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</si>
  <si>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14.05.2015р.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</si>
  <si>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14.05.2015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</si>
</sst>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16" fillId="0" borderId="0" xfId="0" applyFont="1" applyAlignment="1">
      <alignment horizontal="center"/>
    </xf>
    <xf numFmtId="0" fontId="17" fillId="0" borderId="31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85" fontId="12" fillId="0" borderId="39" xfId="0" applyNumberFormat="1" applyFont="1" applyBorder="1" applyAlignment="1">
      <alignment horizontal="center"/>
    </xf>
    <xf numFmtId="185" fontId="12" fillId="0" borderId="40" xfId="0" applyNumberFormat="1" applyFont="1" applyBorder="1" applyAlignment="1">
      <alignment horizontal="center"/>
    </xf>
    <xf numFmtId="185" fontId="7" fillId="0" borderId="41" xfId="0" applyNumberFormat="1" applyFont="1" applyBorder="1" applyAlignment="1">
      <alignment horizontal="center"/>
    </xf>
    <xf numFmtId="185" fontId="7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185" fontId="12" fillId="0" borderId="44" xfId="0" applyNumberFormat="1" applyFont="1" applyBorder="1" applyAlignment="1">
      <alignment horizontal="center"/>
    </xf>
    <xf numFmtId="185" fontId="12" fillId="0" borderId="45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6998159"/>
        <c:axId val="43221384"/>
      </c:lineChart>
      <c:catAx>
        <c:axId val="5699815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221384"/>
        <c:crosses val="autoZero"/>
        <c:auto val="0"/>
        <c:lblOffset val="100"/>
        <c:tickLblSkip val="1"/>
        <c:noMultiLvlLbl val="0"/>
      </c:catAx>
      <c:valAx>
        <c:axId val="43221384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99815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3448137"/>
        <c:axId val="11271186"/>
      </c:lineChart>
      <c:catAx>
        <c:axId val="5344813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271186"/>
        <c:crosses val="autoZero"/>
        <c:auto val="0"/>
        <c:lblOffset val="100"/>
        <c:tickLblSkip val="1"/>
        <c:noMultiLvlLbl val="0"/>
      </c:catAx>
      <c:valAx>
        <c:axId val="11271186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44813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34331811"/>
        <c:axId val="40550844"/>
      </c:lineChart>
      <c:catAx>
        <c:axId val="3433181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550844"/>
        <c:crosses val="autoZero"/>
        <c:auto val="0"/>
        <c:lblOffset val="100"/>
        <c:tickLblSkip val="1"/>
        <c:noMultiLvlLbl val="0"/>
      </c:catAx>
      <c:valAx>
        <c:axId val="40550844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33181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29413277"/>
        <c:axId val="63392902"/>
      </c:lineChart>
      <c:catAx>
        <c:axId val="2941327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392902"/>
        <c:crosses val="autoZero"/>
        <c:auto val="0"/>
        <c:lblOffset val="100"/>
        <c:tickLblSkip val="1"/>
        <c:noMultiLvlLbl val="0"/>
      </c:catAx>
      <c:valAx>
        <c:axId val="63392902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41327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/>
            </c:strRef>
          </c:cat>
          <c:val>
            <c:numRef>
              <c:f>травень!$L$4:$L$9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/>
            </c:strRef>
          </c:cat>
          <c:val>
            <c:numRef>
              <c:f>травень!$O$4:$O$21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/>
            </c:strRef>
          </c:cat>
          <c:val>
            <c:numRef>
              <c:f>травень!$M$4:$M$21</c:f>
              <c:numCache/>
            </c:numRef>
          </c:val>
          <c:smooth val="1"/>
        </c:ser>
        <c:marker val="1"/>
        <c:axId val="33665207"/>
        <c:axId val="34551408"/>
      </c:lineChart>
      <c:catAx>
        <c:axId val="3366520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551408"/>
        <c:crosses val="autoZero"/>
        <c:auto val="0"/>
        <c:lblOffset val="100"/>
        <c:tickLblSkip val="1"/>
        <c:noMultiLvlLbl val="0"/>
      </c:catAx>
      <c:valAx>
        <c:axId val="34551408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66520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14.05.2015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січень-травень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42527217"/>
        <c:axId val="47200634"/>
      </c:bar3DChart>
      <c:catAx>
        <c:axId val="42527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7200634"/>
        <c:crosses val="autoZero"/>
        <c:auto val="1"/>
        <c:lblOffset val="100"/>
        <c:tickLblSkip val="1"/>
        <c:noMultiLvlLbl val="0"/>
      </c:catAx>
      <c:valAx>
        <c:axId val="47200634"/>
        <c:scaling>
          <c:orientation val="minMax"/>
          <c:max val="1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527217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січень-травень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22152523"/>
        <c:axId val="65154980"/>
      </c:barChart>
      <c:catAx>
        <c:axId val="22152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154980"/>
        <c:crosses val="autoZero"/>
        <c:auto val="1"/>
        <c:lblOffset val="100"/>
        <c:tickLblSkip val="1"/>
        <c:noMultiLvlLbl val="0"/>
      </c:catAx>
      <c:valAx>
        <c:axId val="65154980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152523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січень-травень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49523909"/>
        <c:axId val="43061998"/>
      </c:barChart>
      <c:catAx>
        <c:axId val="49523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061998"/>
        <c:crosses val="autoZero"/>
        <c:auto val="1"/>
        <c:lblOffset val="100"/>
        <c:tickLblSkip val="1"/>
        <c:noMultiLvlLbl val="0"/>
      </c:catAx>
      <c:valAx>
        <c:axId val="43061998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5239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січень-травень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52013663"/>
        <c:axId val="65469784"/>
      </c:barChart>
      <c:catAx>
        <c:axId val="52013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69784"/>
        <c:crossesAt val="0"/>
        <c:auto val="1"/>
        <c:lblOffset val="100"/>
        <c:tickLblSkip val="1"/>
        <c:noMultiLvlLbl val="0"/>
      </c:catAx>
      <c:valAx>
        <c:axId val="65469784"/>
        <c:scaling>
          <c:orientation val="minMax"/>
          <c:max val="18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13663"/>
        <c:crossesAt val="1"/>
        <c:crossBetween val="between"/>
        <c:dispUnits/>
        <c:majorUnit val="300"/>
        <c:minorUnit val="6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січень-травень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14.05.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228 699,3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224 698,8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січень-травень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-31 486,0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травень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47 207,5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травень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-4 000,6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3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5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52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53</v>
      </c>
      <c r="O1" s="120"/>
      <c r="P1" s="120"/>
      <c r="Q1" s="120"/>
      <c r="R1" s="120"/>
      <c r="S1" s="121"/>
    </row>
    <row r="2" spans="1:19" ht="16.5" thickBot="1">
      <c r="A2" s="122" t="s">
        <v>58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54</v>
      </c>
      <c r="O2" s="126"/>
      <c r="P2" s="126"/>
      <c r="Q2" s="126"/>
      <c r="R2" s="126"/>
      <c r="S2" s="127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44</v>
      </c>
      <c r="K3" s="40" t="s">
        <v>45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43</v>
      </c>
      <c r="R3" s="33" t="s">
        <v>50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2" t="s">
        <v>37</v>
      </c>
      <c r="O27" s="112"/>
      <c r="P27" s="112"/>
      <c r="Q27" s="112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4" t="s">
        <v>31</v>
      </c>
      <c r="O28" s="114"/>
      <c r="P28" s="114"/>
      <c r="Q28" s="114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6">
        <v>42036</v>
      </c>
      <c r="O29" s="115">
        <f>'[1]січень '!$D$142</f>
        <v>132375.63</v>
      </c>
      <c r="P29" s="115"/>
      <c r="Q29" s="115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07"/>
      <c r="O30" s="115"/>
      <c r="P30" s="115"/>
      <c r="Q30" s="115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47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08" t="s">
        <v>48</v>
      </c>
      <c r="P32" s="109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10" t="s">
        <v>49</v>
      </c>
      <c r="P33" s="110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11" t="s">
        <v>51</v>
      </c>
      <c r="P34" s="104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2" t="s">
        <v>32</v>
      </c>
      <c r="O37" s="112"/>
      <c r="P37" s="112"/>
      <c r="Q37" s="112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13" t="s">
        <v>33</v>
      </c>
      <c r="O38" s="113"/>
      <c r="P38" s="113"/>
      <c r="Q38" s="113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6">
        <v>42036</v>
      </c>
      <c r="O39" s="105">
        <v>0</v>
      </c>
      <c r="P39" s="105"/>
      <c r="Q39" s="105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07"/>
      <c r="O40" s="105"/>
      <c r="P40" s="105"/>
      <c r="Q40" s="105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55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57</v>
      </c>
      <c r="Q1" s="120"/>
      <c r="R1" s="120"/>
      <c r="S1" s="120"/>
      <c r="T1" s="120"/>
      <c r="U1" s="121"/>
    </row>
    <row r="2" spans="1:21" ht="16.5" thickBot="1">
      <c r="A2" s="122" t="s">
        <v>70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67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56</v>
      </c>
      <c r="M3" s="40" t="s">
        <v>45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2">
        <v>0</v>
      </c>
      <c r="T10" s="133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2">
        <v>0</v>
      </c>
      <c r="T12" s="133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2">
        <v>0</v>
      </c>
      <c r="T17" s="133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2">
        <v>500.9</v>
      </c>
      <c r="T18" s="133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2">
        <v>0</v>
      </c>
      <c r="T19" s="133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2">
        <v>0</v>
      </c>
      <c r="T20" s="133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28">
        <v>20883.79</v>
      </c>
      <c r="T23" s="129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0">
        <f>SUM(S4:S23)</f>
        <v>21384.690000000002</v>
      </c>
      <c r="T24" s="131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2" t="s">
        <v>37</v>
      </c>
      <c r="Q27" s="112"/>
      <c r="R27" s="112"/>
      <c r="S27" s="112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4" t="s">
        <v>31</v>
      </c>
      <c r="Q28" s="114"/>
      <c r="R28" s="114"/>
      <c r="S28" s="114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6">
        <v>42064</v>
      </c>
      <c r="Q29" s="115">
        <f>'[1]лютий'!$D$109</f>
        <v>138305.95627000002</v>
      </c>
      <c r="R29" s="115"/>
      <c r="S29" s="115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7"/>
      <c r="Q30" s="115"/>
      <c r="R30" s="115"/>
      <c r="S30" s="115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1" t="s">
        <v>51</v>
      </c>
      <c r="R32" s="104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0" t="s">
        <v>49</v>
      </c>
      <c r="R33" s="110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2" t="s">
        <v>32</v>
      </c>
      <c r="Q37" s="112"/>
      <c r="R37" s="112"/>
      <c r="S37" s="112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3" t="s">
        <v>33</v>
      </c>
      <c r="Q38" s="113"/>
      <c r="R38" s="113"/>
      <c r="S38" s="113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6">
        <v>42064</v>
      </c>
      <c r="Q39" s="105">
        <v>0</v>
      </c>
      <c r="R39" s="105"/>
      <c r="S39" s="105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7"/>
      <c r="Q40" s="105"/>
      <c r="R40" s="105"/>
      <c r="S40" s="105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Q32:R32"/>
    <mergeCell ref="P37:S37"/>
    <mergeCell ref="P27:S27"/>
    <mergeCell ref="P28:S28"/>
    <mergeCell ref="P29:P30"/>
    <mergeCell ref="Q29:S30"/>
    <mergeCell ref="P38:S38"/>
    <mergeCell ref="P39:P40"/>
    <mergeCell ref="Q39:S40"/>
    <mergeCell ref="Q33:R33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19:T19"/>
    <mergeCell ref="S20:T20"/>
    <mergeCell ref="S21:T21"/>
    <mergeCell ref="S22:T2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68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71</v>
      </c>
      <c r="Q1" s="120"/>
      <c r="R1" s="120"/>
      <c r="S1" s="120"/>
      <c r="T1" s="120"/>
      <c r="U1" s="121"/>
    </row>
    <row r="2" spans="1:21" ht="16.5" thickBot="1">
      <c r="A2" s="122" t="s">
        <v>76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77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69</v>
      </c>
      <c r="M3" s="40" t="s">
        <v>78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2">
        <v>0</v>
      </c>
      <c r="T5" s="133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2">
        <v>0</v>
      </c>
      <c r="T7" s="133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2">
        <v>0</v>
      </c>
      <c r="T10" s="133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2">
        <v>0</v>
      </c>
      <c r="T12" s="133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2">
        <v>0</v>
      </c>
      <c r="T13" s="133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2">
        <v>0</v>
      </c>
      <c r="T14" s="133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2">
        <v>0</v>
      </c>
      <c r="T18" s="133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2">
        <v>0</v>
      </c>
      <c r="T19" s="133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2">
        <v>0</v>
      </c>
      <c r="T21" s="133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2">
        <v>0</v>
      </c>
      <c r="T23" s="133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28">
        <v>13804</v>
      </c>
      <c r="T24" s="129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0">
        <f>SUM(S4:S24)</f>
        <v>13804</v>
      </c>
      <c r="T25" s="131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2" t="s">
        <v>37</v>
      </c>
      <c r="Q28" s="112"/>
      <c r="R28" s="112"/>
      <c r="S28" s="11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4" t="s">
        <v>31</v>
      </c>
      <c r="Q29" s="114"/>
      <c r="R29" s="114"/>
      <c r="S29" s="114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6">
        <v>42095</v>
      </c>
      <c r="Q30" s="115">
        <f>'[2]березень'!$D$109</f>
        <v>147433.23977000001</v>
      </c>
      <c r="R30" s="115"/>
      <c r="S30" s="115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7"/>
      <c r="Q31" s="115"/>
      <c r="R31" s="115"/>
      <c r="S31" s="115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1" t="s">
        <v>72</v>
      </c>
      <c r="R33" s="104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0" t="s">
        <v>49</v>
      </c>
      <c r="R34" s="110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2" t="s">
        <v>32</v>
      </c>
      <c r="Q38" s="112"/>
      <c r="R38" s="112"/>
      <c r="S38" s="112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3" t="s">
        <v>33</v>
      </c>
      <c r="Q39" s="113"/>
      <c r="R39" s="113"/>
      <c r="S39" s="113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6">
        <v>42095</v>
      </c>
      <c r="Q40" s="105">
        <v>0</v>
      </c>
      <c r="R40" s="105"/>
      <c r="S40" s="105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7"/>
      <c r="Q41" s="105"/>
      <c r="R41" s="105"/>
      <c r="S41" s="105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P38:S38"/>
    <mergeCell ref="P39:S39"/>
    <mergeCell ref="P40:P41"/>
    <mergeCell ref="Q40:S41"/>
    <mergeCell ref="P30:P31"/>
    <mergeCell ref="Q30:S31"/>
    <mergeCell ref="Q33:R33"/>
    <mergeCell ref="Q34:R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9" sqref="G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79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81</v>
      </c>
      <c r="Q1" s="120"/>
      <c r="R1" s="120"/>
      <c r="S1" s="120"/>
      <c r="T1" s="120"/>
      <c r="U1" s="121"/>
    </row>
    <row r="2" spans="1:21" ht="16.5" thickBot="1">
      <c r="A2" s="122" t="s">
        <v>84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85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80</v>
      </c>
      <c r="M3" s="103" t="s">
        <v>82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0.7</v>
      </c>
      <c r="K4" s="41">
        <f aca="true" t="shared" si="0" ref="K4:K24">L4-B4-C4-D4-E4-F4-G4-H4-I4-J4</f>
        <v>33.69999999999995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2">
        <v>0</v>
      </c>
      <c r="T9" s="133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2">
        <v>0</v>
      </c>
      <c r="T11" s="133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2">
        <v>0</v>
      </c>
      <c r="T12" s="133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2">
        <v>0</v>
      </c>
      <c r="T13" s="133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2">
        <v>0</v>
      </c>
      <c r="T17" s="133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2">
        <v>0</v>
      </c>
      <c r="T18" s="133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2">
        <v>0</v>
      </c>
      <c r="T22" s="133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2">
        <v>0</v>
      </c>
      <c r="T23" s="133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28">
        <v>7506813.9</v>
      </c>
      <c r="T24" s="129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185.05</v>
      </c>
      <c r="K25" s="42">
        <f t="shared" si="3"/>
        <v>1370.4999999999986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0">
        <f>SUM(S4:S24)</f>
        <v>7506813.9</v>
      </c>
      <c r="T25" s="131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2" t="s">
        <v>37</v>
      </c>
      <c r="Q28" s="112"/>
      <c r="R28" s="112"/>
      <c r="S28" s="11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4" t="s">
        <v>31</v>
      </c>
      <c r="Q29" s="114"/>
      <c r="R29" s="114"/>
      <c r="S29" s="114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6">
        <v>42125</v>
      </c>
      <c r="Q30" s="115">
        <f>'[1]квітень'!$D$108</f>
        <v>154856.06924</v>
      </c>
      <c r="R30" s="115"/>
      <c r="S30" s="115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7"/>
      <c r="Q31" s="115"/>
      <c r="R31" s="115"/>
      <c r="S31" s="115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1" t="s">
        <v>72</v>
      </c>
      <c r="R33" s="104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0" t="s">
        <v>49</v>
      </c>
      <c r="R34" s="110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2" t="s">
        <v>32</v>
      </c>
      <c r="Q38" s="112"/>
      <c r="R38" s="112"/>
      <c r="S38" s="112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3" t="s">
        <v>33</v>
      </c>
      <c r="Q39" s="113"/>
      <c r="R39" s="113"/>
      <c r="S39" s="113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6">
        <v>42125</v>
      </c>
      <c r="Q40" s="105">
        <v>0</v>
      </c>
      <c r="R40" s="105"/>
      <c r="S40" s="105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7"/>
      <c r="Q41" s="105"/>
      <c r="R41" s="105"/>
      <c r="S41" s="105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P28:S28"/>
    <mergeCell ref="P29:S29"/>
    <mergeCell ref="P30:P31"/>
    <mergeCell ref="Q30:S31"/>
    <mergeCell ref="Q33:R33"/>
    <mergeCell ref="Q34:R34"/>
    <mergeCell ref="P38:S38"/>
    <mergeCell ref="P39:S39"/>
    <mergeCell ref="P40:P41"/>
    <mergeCell ref="Q40:S4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U44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S31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86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88</v>
      </c>
      <c r="Q1" s="120"/>
      <c r="R1" s="120"/>
      <c r="S1" s="120"/>
      <c r="T1" s="120"/>
      <c r="U1" s="121"/>
    </row>
    <row r="2" spans="1:21" ht="16.5" thickBot="1">
      <c r="A2" s="122" t="s">
        <v>91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92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87</v>
      </c>
      <c r="M3" s="103" t="s">
        <v>90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AVERAGE(L4:L9)</f>
        <v>2620.2500000000005</v>
      </c>
      <c r="P4" s="43">
        <v>46.14</v>
      </c>
      <c r="Q4" s="44">
        <v>0</v>
      </c>
      <c r="R4" s="45">
        <v>22.6</v>
      </c>
      <c r="S4" s="136">
        <v>0</v>
      </c>
      <c r="T4" s="137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2620.3</v>
      </c>
      <c r="P5" s="46">
        <v>0</v>
      </c>
      <c r="Q5" s="47">
        <v>0</v>
      </c>
      <c r="R5" s="48">
        <v>22.84</v>
      </c>
      <c r="S5" s="132">
        <v>0</v>
      </c>
      <c r="T5" s="133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245.65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78.95000000000023</v>
      </c>
      <c r="L6" s="41">
        <v>4003</v>
      </c>
      <c r="M6" s="41">
        <v>3500</v>
      </c>
      <c r="N6" s="4">
        <f t="shared" si="1"/>
        <v>1.1437142857142857</v>
      </c>
      <c r="O6" s="2">
        <v>2620.3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2620.3</v>
      </c>
      <c r="P7" s="46">
        <v>0</v>
      </c>
      <c r="Q7" s="47">
        <v>0</v>
      </c>
      <c r="R7" s="48">
        <v>1588.4</v>
      </c>
      <c r="S7" s="132">
        <v>0</v>
      </c>
      <c r="T7" s="133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2620.3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25</v>
      </c>
      <c r="K9" s="41">
        <f t="shared" si="0"/>
        <v>66.5</v>
      </c>
      <c r="L9" s="41">
        <v>1743</v>
      </c>
      <c r="M9" s="41">
        <v>1200</v>
      </c>
      <c r="N9" s="4">
        <f t="shared" si="1"/>
        <v>1.4525</v>
      </c>
      <c r="O9" s="2">
        <v>2620.3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42138</v>
      </c>
      <c r="B10" s="41"/>
      <c r="C10" s="96"/>
      <c r="D10" s="3"/>
      <c r="E10" s="3"/>
      <c r="F10" s="41"/>
      <c r="G10" s="3"/>
      <c r="H10" s="3"/>
      <c r="I10" s="3"/>
      <c r="J10" s="3"/>
      <c r="K10" s="41">
        <f t="shared" si="0"/>
        <v>0</v>
      </c>
      <c r="L10" s="41"/>
      <c r="M10" s="55">
        <v>2500</v>
      </c>
      <c r="N10" s="4">
        <f t="shared" si="1"/>
        <v>0</v>
      </c>
      <c r="O10" s="2">
        <v>2620.3</v>
      </c>
      <c r="P10" s="46"/>
      <c r="Q10" s="47"/>
      <c r="R10" s="48"/>
      <c r="S10" s="132"/>
      <c r="T10" s="133"/>
      <c r="U10" s="34">
        <f t="shared" si="2"/>
        <v>0</v>
      </c>
    </row>
    <row r="11" spans="1:21" ht="12.75">
      <c r="A11" s="12">
        <v>42139</v>
      </c>
      <c r="B11" s="41"/>
      <c r="C11" s="96"/>
      <c r="D11" s="3"/>
      <c r="E11" s="3"/>
      <c r="F11" s="41"/>
      <c r="G11" s="3"/>
      <c r="H11" s="3"/>
      <c r="I11" s="3"/>
      <c r="J11" s="3"/>
      <c r="K11" s="41">
        <f t="shared" si="0"/>
        <v>0</v>
      </c>
      <c r="L11" s="41"/>
      <c r="M11" s="41">
        <v>3600</v>
      </c>
      <c r="N11" s="4">
        <f t="shared" si="1"/>
        <v>0</v>
      </c>
      <c r="O11" s="2">
        <v>2620.3</v>
      </c>
      <c r="P11" s="46"/>
      <c r="Q11" s="47"/>
      <c r="R11" s="48"/>
      <c r="S11" s="132"/>
      <c r="T11" s="133"/>
      <c r="U11" s="34">
        <f t="shared" si="2"/>
        <v>0</v>
      </c>
    </row>
    <row r="12" spans="1:21" ht="12.75">
      <c r="A12" s="12">
        <v>42142</v>
      </c>
      <c r="B12" s="41"/>
      <c r="C12" s="96"/>
      <c r="D12" s="3"/>
      <c r="E12" s="3"/>
      <c r="F12" s="41"/>
      <c r="G12" s="3"/>
      <c r="H12" s="3"/>
      <c r="I12" s="3"/>
      <c r="J12" s="3"/>
      <c r="K12" s="41">
        <f t="shared" si="0"/>
        <v>0</v>
      </c>
      <c r="L12" s="41"/>
      <c r="M12" s="41">
        <v>1500</v>
      </c>
      <c r="N12" s="4">
        <f t="shared" si="1"/>
        <v>0</v>
      </c>
      <c r="O12" s="2">
        <v>2620.3</v>
      </c>
      <c r="P12" s="46"/>
      <c r="Q12" s="47"/>
      <c r="R12" s="48"/>
      <c r="S12" s="132"/>
      <c r="T12" s="133"/>
      <c r="U12" s="34">
        <f t="shared" si="2"/>
        <v>0</v>
      </c>
    </row>
    <row r="13" spans="1:21" ht="12.75">
      <c r="A13" s="12">
        <v>42143</v>
      </c>
      <c r="B13" s="41"/>
      <c r="C13" s="96"/>
      <c r="D13" s="3"/>
      <c r="E13" s="3"/>
      <c r="F13" s="41"/>
      <c r="G13" s="3"/>
      <c r="H13" s="3"/>
      <c r="I13" s="3"/>
      <c r="J13" s="3"/>
      <c r="K13" s="41">
        <f t="shared" si="0"/>
        <v>0</v>
      </c>
      <c r="L13" s="41"/>
      <c r="M13" s="41">
        <f>2500+750</f>
        <v>3250</v>
      </c>
      <c r="N13" s="4">
        <f t="shared" si="1"/>
        <v>0</v>
      </c>
      <c r="O13" s="2">
        <v>2620.3</v>
      </c>
      <c r="P13" s="46"/>
      <c r="Q13" s="47"/>
      <c r="R13" s="48"/>
      <c r="S13" s="132"/>
      <c r="T13" s="133"/>
      <c r="U13" s="34">
        <f t="shared" si="2"/>
        <v>0</v>
      </c>
    </row>
    <row r="14" spans="1:21" ht="12.75">
      <c r="A14" s="12">
        <v>42144</v>
      </c>
      <c r="B14" s="41"/>
      <c r="C14" s="96"/>
      <c r="D14" s="3"/>
      <c r="E14" s="3"/>
      <c r="F14" s="41"/>
      <c r="G14" s="3"/>
      <c r="H14" s="3"/>
      <c r="I14" s="3"/>
      <c r="J14" s="3"/>
      <c r="K14" s="41">
        <f t="shared" si="0"/>
        <v>0</v>
      </c>
      <c r="L14" s="41"/>
      <c r="M14" s="41">
        <v>4500</v>
      </c>
      <c r="N14" s="4">
        <f t="shared" si="1"/>
        <v>0</v>
      </c>
      <c r="O14" s="2">
        <v>2620.3</v>
      </c>
      <c r="P14" s="46"/>
      <c r="Q14" s="52"/>
      <c r="R14" s="53"/>
      <c r="S14" s="132"/>
      <c r="T14" s="133"/>
      <c r="U14" s="34">
        <f t="shared" si="2"/>
        <v>0</v>
      </c>
    </row>
    <row r="15" spans="1:21" ht="12.75">
      <c r="A15" s="12">
        <v>42145</v>
      </c>
      <c r="B15" s="41"/>
      <c r="C15" s="96"/>
      <c r="D15" s="3"/>
      <c r="E15" s="3"/>
      <c r="F15" s="41"/>
      <c r="G15" s="3"/>
      <c r="H15" s="3"/>
      <c r="I15" s="3"/>
      <c r="J15" s="3"/>
      <c r="K15" s="41">
        <f t="shared" si="0"/>
        <v>0</v>
      </c>
      <c r="L15" s="41"/>
      <c r="M15" s="41">
        <v>1500</v>
      </c>
      <c r="N15" s="4">
        <f t="shared" si="1"/>
        <v>0</v>
      </c>
      <c r="O15" s="2">
        <v>2620.3</v>
      </c>
      <c r="P15" s="46"/>
      <c r="Q15" s="52"/>
      <c r="R15" s="53"/>
      <c r="S15" s="132"/>
      <c r="T15" s="133"/>
      <c r="U15" s="34">
        <f t="shared" si="2"/>
        <v>0</v>
      </c>
    </row>
    <row r="16" spans="1:21" ht="12.75">
      <c r="A16" s="12">
        <v>42146</v>
      </c>
      <c r="B16" s="47"/>
      <c r="C16" s="97"/>
      <c r="D16" s="75"/>
      <c r="E16" s="75"/>
      <c r="F16" s="101"/>
      <c r="G16" s="75"/>
      <c r="H16" s="75"/>
      <c r="I16" s="75"/>
      <c r="J16" s="75"/>
      <c r="K16" s="41">
        <f t="shared" si="0"/>
        <v>0</v>
      </c>
      <c r="L16" s="47"/>
      <c r="M16" s="55">
        <v>1950</v>
      </c>
      <c r="N16" s="4">
        <f>L16/M16</f>
        <v>0</v>
      </c>
      <c r="O16" s="2">
        <v>2620.3</v>
      </c>
      <c r="P16" s="46"/>
      <c r="Q16" s="52"/>
      <c r="R16" s="53"/>
      <c r="S16" s="132"/>
      <c r="T16" s="133"/>
      <c r="U16" s="34">
        <f t="shared" si="2"/>
        <v>0</v>
      </c>
    </row>
    <row r="17" spans="1:21" ht="12.75">
      <c r="A17" s="12">
        <v>42149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4500</v>
      </c>
      <c r="N17" s="4">
        <f t="shared" si="1"/>
        <v>0</v>
      </c>
      <c r="O17" s="2">
        <v>2620.3</v>
      </c>
      <c r="P17" s="46"/>
      <c r="Q17" s="52"/>
      <c r="R17" s="53"/>
      <c r="S17" s="132"/>
      <c r="T17" s="133"/>
      <c r="U17" s="34">
        <f t="shared" si="2"/>
        <v>0</v>
      </c>
    </row>
    <row r="18" spans="1:21" ht="12.75">
      <c r="A18" s="12">
        <v>42150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1600</v>
      </c>
      <c r="N18" s="4">
        <f t="shared" si="1"/>
        <v>0</v>
      </c>
      <c r="O18" s="2">
        <v>2620.3</v>
      </c>
      <c r="P18" s="46"/>
      <c r="Q18" s="52"/>
      <c r="R18" s="53"/>
      <c r="S18" s="132"/>
      <c r="T18" s="133"/>
      <c r="U18" s="34">
        <f t="shared" si="2"/>
        <v>0</v>
      </c>
    </row>
    <row r="19" spans="1:21" ht="12.75">
      <c r="A19" s="12">
        <v>42151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2700</v>
      </c>
      <c r="N19" s="4">
        <f t="shared" si="1"/>
        <v>0</v>
      </c>
      <c r="O19" s="2">
        <v>2620.3</v>
      </c>
      <c r="P19" s="46"/>
      <c r="Q19" s="52"/>
      <c r="R19" s="53"/>
      <c r="S19" s="132"/>
      <c r="T19" s="133"/>
      <c r="U19" s="34">
        <f t="shared" si="2"/>
        <v>0</v>
      </c>
    </row>
    <row r="20" spans="1:21" ht="12.75">
      <c r="A20" s="12">
        <v>42152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5100</v>
      </c>
      <c r="N20" s="4">
        <f t="shared" si="1"/>
        <v>0</v>
      </c>
      <c r="O20" s="2">
        <v>2620.3</v>
      </c>
      <c r="P20" s="46"/>
      <c r="Q20" s="52"/>
      <c r="R20" s="53"/>
      <c r="S20" s="132"/>
      <c r="T20" s="133"/>
      <c r="U20" s="34">
        <f t="shared" si="2"/>
        <v>0</v>
      </c>
    </row>
    <row r="21" spans="1:21" ht="13.5" thickBot="1">
      <c r="A21" s="12">
        <v>42153</v>
      </c>
      <c r="B21" s="41"/>
      <c r="C21" s="96"/>
      <c r="D21" s="3"/>
      <c r="E21" s="3"/>
      <c r="F21" s="41"/>
      <c r="G21" s="3"/>
      <c r="H21" s="3"/>
      <c r="I21" s="3"/>
      <c r="J21" s="3"/>
      <c r="K21" s="41">
        <f t="shared" si="0"/>
        <v>0</v>
      </c>
      <c r="L21" s="41"/>
      <c r="M21" s="41">
        <v>7226.8</v>
      </c>
      <c r="N21" s="4">
        <f t="shared" si="1"/>
        <v>0</v>
      </c>
      <c r="O21" s="2">
        <v>2620.3</v>
      </c>
      <c r="P21" s="46"/>
      <c r="Q21" s="52"/>
      <c r="R21" s="53"/>
      <c r="S21" s="132"/>
      <c r="T21" s="133"/>
      <c r="U21" s="34">
        <f t="shared" si="2"/>
        <v>0</v>
      </c>
    </row>
    <row r="22" spans="1:21" ht="13.5" thickBot="1">
      <c r="A22" s="38" t="s">
        <v>30</v>
      </c>
      <c r="B22" s="99">
        <f aca="true" t="shared" si="3" ref="B22:M22">SUM(B4:B21)</f>
        <v>8776.6</v>
      </c>
      <c r="C22" s="99">
        <f t="shared" si="3"/>
        <v>152.2</v>
      </c>
      <c r="D22" s="99">
        <f t="shared" si="3"/>
        <v>79.45</v>
      </c>
      <c r="E22" s="99">
        <f t="shared" si="3"/>
        <v>1184.0500000000002</v>
      </c>
      <c r="F22" s="99">
        <f t="shared" si="3"/>
        <v>4090.7</v>
      </c>
      <c r="G22" s="99">
        <f t="shared" si="3"/>
        <v>9.15</v>
      </c>
      <c r="H22" s="99">
        <f t="shared" si="3"/>
        <v>179.7</v>
      </c>
      <c r="I22" s="100">
        <f t="shared" si="3"/>
        <v>729.4</v>
      </c>
      <c r="J22" s="100">
        <f t="shared" si="3"/>
        <v>168.59999999999997</v>
      </c>
      <c r="K22" s="42">
        <f t="shared" si="3"/>
        <v>351.6500000000001</v>
      </c>
      <c r="L22" s="42">
        <f t="shared" si="3"/>
        <v>15721.500000000002</v>
      </c>
      <c r="M22" s="42">
        <f t="shared" si="3"/>
        <v>54226.8</v>
      </c>
      <c r="N22" s="14">
        <f t="shared" si="1"/>
        <v>0.28992121976587226</v>
      </c>
      <c r="O22" s="2"/>
      <c r="P22" s="89">
        <f>SUM(P4:P21)</f>
        <v>46.14</v>
      </c>
      <c r="Q22" s="89">
        <f>SUM(Q4:Q21)</f>
        <v>0</v>
      </c>
      <c r="R22" s="89">
        <f>SUM(R4:R21)</f>
        <v>1633.8400000000001</v>
      </c>
      <c r="S22" s="130">
        <f>SUM(S4:S21)</f>
        <v>0</v>
      </c>
      <c r="T22" s="131"/>
      <c r="U22" s="89">
        <f>P22+Q22+S22+R22+T22</f>
        <v>1679.9800000000002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2" t="s">
        <v>37</v>
      </c>
      <c r="Q25" s="112"/>
      <c r="R25" s="112"/>
      <c r="S25" s="112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4" t="s">
        <v>31</v>
      </c>
      <c r="Q26" s="114"/>
      <c r="R26" s="114"/>
      <c r="S26" s="114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06">
        <v>42138</v>
      </c>
      <c r="Q27" s="115">
        <v>156040.18464</v>
      </c>
      <c r="R27" s="115"/>
      <c r="S27" s="115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07"/>
      <c r="Q28" s="115"/>
      <c r="R28" s="115"/>
      <c r="S28" s="115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47</v>
      </c>
      <c r="S29" s="79">
        <v>147130.45242999998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11" t="s">
        <v>72</v>
      </c>
      <c r="R30" s="104"/>
      <c r="S30" s="60"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10" t="s">
        <v>49</v>
      </c>
      <c r="R31" s="110"/>
      <c r="S31" s="79"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2" t="s">
        <v>32</v>
      </c>
      <c r="Q35" s="112"/>
      <c r="R35" s="112"/>
      <c r="S35" s="112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13" t="s">
        <v>33</v>
      </c>
      <c r="Q36" s="113"/>
      <c r="R36" s="113"/>
      <c r="S36" s="113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06">
        <v>42138</v>
      </c>
      <c r="Q37" s="105">
        <v>0</v>
      </c>
      <c r="R37" s="105"/>
      <c r="S37" s="105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07"/>
      <c r="Q38" s="105"/>
      <c r="R38" s="105"/>
      <c r="S38" s="105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2:T22"/>
    <mergeCell ref="P25:S25"/>
    <mergeCell ref="S19:T19"/>
    <mergeCell ref="S20:T20"/>
    <mergeCell ref="S21:T21"/>
    <mergeCell ref="P26:S26"/>
    <mergeCell ref="P27:P28"/>
    <mergeCell ref="Q27:S28"/>
    <mergeCell ref="Q30:R30"/>
    <mergeCell ref="Q31:R31"/>
    <mergeCell ref="P35:S35"/>
    <mergeCell ref="P36:S36"/>
    <mergeCell ref="P37:P38"/>
    <mergeCell ref="Q37:S3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E53" sqref="E53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0" t="s">
        <v>93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1"/>
      <c r="M27" s="141"/>
      <c r="N27" s="141"/>
    </row>
    <row r="28" spans="1:16" ht="78.75" customHeight="1">
      <c r="A28" s="154" t="s">
        <v>36</v>
      </c>
      <c r="B28" s="142" t="s">
        <v>64</v>
      </c>
      <c r="C28" s="142"/>
      <c r="D28" s="146" t="s">
        <v>65</v>
      </c>
      <c r="E28" s="156"/>
      <c r="F28" s="157" t="s">
        <v>66</v>
      </c>
      <c r="G28" s="145"/>
      <c r="H28" s="152"/>
      <c r="I28" s="146"/>
      <c r="J28" s="152"/>
      <c r="K28" s="145"/>
      <c r="L28" s="149" t="s">
        <v>40</v>
      </c>
      <c r="M28" s="150"/>
      <c r="N28" s="151"/>
      <c r="O28" s="143" t="s">
        <v>94</v>
      </c>
      <c r="P28" s="144"/>
    </row>
    <row r="29" spans="1:16" ht="45">
      <c r="A29" s="155"/>
      <c r="B29" s="71" t="s">
        <v>89</v>
      </c>
      <c r="C29" s="27" t="s">
        <v>25</v>
      </c>
      <c r="D29" s="71" t="str">
        <f>B29</f>
        <v>план на січень-травень  2015р.</v>
      </c>
      <c r="E29" s="27" t="str">
        <f>C29</f>
        <v>факт</v>
      </c>
      <c r="F29" s="70" t="str">
        <f>B29</f>
        <v>план на січень-травень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січень-травень  2015р.</v>
      </c>
      <c r="M29" s="27" t="s">
        <v>25</v>
      </c>
      <c r="N29" s="67" t="s">
        <v>26</v>
      </c>
      <c r="O29" s="145"/>
      <c r="P29" s="146"/>
    </row>
    <row r="30" spans="1:16" ht="23.25" customHeight="1" thickBot="1">
      <c r="A30" s="65">
        <f>квітень!Q39</f>
        <v>0</v>
      </c>
      <c r="B30" s="72">
        <v>2063.66</v>
      </c>
      <c r="C30" s="72">
        <v>1984.19</v>
      </c>
      <c r="D30" s="72">
        <v>400</v>
      </c>
      <c r="E30" s="72">
        <v>91.72</v>
      </c>
      <c r="F30" s="72">
        <v>592.4</v>
      </c>
      <c r="G30" s="72">
        <v>1667.98</v>
      </c>
      <c r="H30" s="72"/>
      <c r="I30" s="72"/>
      <c r="J30" s="72"/>
      <c r="K30" s="72"/>
      <c r="L30" s="92">
        <v>3056.06</v>
      </c>
      <c r="M30" s="73">
        <v>3743.89</v>
      </c>
      <c r="N30" s="74">
        <v>687.83</v>
      </c>
      <c r="O30" s="147">
        <v>156040.18464</v>
      </c>
      <c r="P30" s="148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2" t="s">
        <v>41</v>
      </c>
      <c r="P31" s="142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v>147130.45242999998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42</v>
      </c>
      <c r="P33" s="40">
        <v>8909.73221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75</v>
      </c>
      <c r="P34" s="40">
        <v>0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7" spans="1:16" ht="12.75">
      <c r="A47" s="5" t="s">
        <v>9</v>
      </c>
      <c r="B47" s="16">
        <v>127812.65</v>
      </c>
      <c r="C47" s="39">
        <v>119542.28</v>
      </c>
      <c r="F47" s="1" t="s">
        <v>24</v>
      </c>
      <c r="G47" s="8"/>
      <c r="H47" s="15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39388</v>
      </c>
      <c r="C48" s="17">
        <v>34107.21</v>
      </c>
      <c r="G48" s="8"/>
      <c r="H48" s="15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35820</v>
      </c>
      <c r="C49" s="16">
        <v>37136.99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63</v>
      </c>
      <c r="B50" s="6">
        <v>3994.5</v>
      </c>
      <c r="C50" s="6">
        <v>2023.34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59</v>
      </c>
      <c r="B51" s="16">
        <v>15782.75</v>
      </c>
      <c r="C51" s="16">
        <v>16509.79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2970</v>
      </c>
      <c r="C52" s="16">
        <v>3403.1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1200</v>
      </c>
      <c r="C53" s="16">
        <v>1006.3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1731.3999999999942</v>
      </c>
      <c r="C54" s="16">
        <v>10969.74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228699.3</v>
      </c>
      <c r="C55" s="11">
        <v>224698.75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J23" sqref="J23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46</v>
      </c>
    </row>
    <row r="3" spans="2:7" ht="18">
      <c r="B3" s="19"/>
      <c r="G3" s="20" t="s">
        <v>73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 hidden="1">
      <c r="A6" s="69" t="s">
        <v>61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83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-721.433</v>
      </c>
      <c r="L7" s="23">
        <f t="shared" si="0"/>
        <v>-6900</v>
      </c>
      <c r="M7" s="23">
        <f t="shared" si="0"/>
        <v>-12104.56556</v>
      </c>
      <c r="N7" s="56">
        <f>SUM(B8:M14)</f>
        <v>0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 t="s">
        <v>62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>
        <f t="shared" si="1"/>
        <v>0</v>
      </c>
    </row>
    <row r="11" spans="1:14" ht="12.75" hidden="1">
      <c r="A11" s="35" t="s">
        <v>62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62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62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62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74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41940.9</v>
      </c>
      <c r="H15" s="54">
        <f t="shared" si="2"/>
        <v>47811.7</v>
      </c>
      <c r="I15" s="54">
        <f t="shared" si="2"/>
        <v>49165.4</v>
      </c>
      <c r="J15" s="54">
        <f t="shared" si="2"/>
        <v>40647.2</v>
      </c>
      <c r="K15" s="54">
        <f t="shared" si="2"/>
        <v>45457.167</v>
      </c>
      <c r="L15" s="54">
        <f t="shared" si="2"/>
        <v>41766.3</v>
      </c>
      <c r="M15" s="54">
        <f t="shared" si="2"/>
        <v>34534.634439999994</v>
      </c>
      <c r="N15" s="57">
        <f t="shared" si="1"/>
        <v>530022.6000000001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2015-01-21T14:56:03Z</cp:lastPrinted>
  <dcterms:created xsi:type="dcterms:W3CDTF">2006-11-30T08:16:02Z</dcterms:created>
  <dcterms:modified xsi:type="dcterms:W3CDTF">2015-05-14T13:48:21Z</dcterms:modified>
  <cp:category/>
  <cp:version/>
  <cp:contentType/>
  <cp:contentStatus/>
</cp:coreProperties>
</file>